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8460" windowHeight="6795"/>
  </bookViews>
  <sheets>
    <sheet name="Октябрь" sheetId="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17" i="7"/>
  <c r="E27"/>
  <c r="D27"/>
  <c r="G27" l="1"/>
  <c r="G29"/>
  <c r="G30"/>
  <c r="F18" l="1"/>
  <c r="G16"/>
  <c r="G21" l="1"/>
  <c r="G26" l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21"/>
  <c r="G36"/>
  <c r="G23"/>
  <c r="G39"/>
  <c r="H45"/>
  <c r="G45"/>
  <c r="H30"/>
  <c r="H25" l="1"/>
  <c r="G25"/>
  <c r="E4"/>
  <c r="H21" l="1"/>
  <c r="G8" l="1"/>
  <c r="G33"/>
  <c r="F5"/>
  <c r="F6"/>
  <c r="F7"/>
  <c r="F8"/>
  <c r="F9"/>
  <c r="F10"/>
  <c r="F11"/>
  <c r="F12"/>
  <c r="F13"/>
  <c r="F14"/>
  <c r="F15"/>
  <c r="F16"/>
  <c r="F42"/>
  <c r="F43"/>
  <c r="F44"/>
  <c r="F45"/>
  <c r="E20" l="1"/>
  <c r="D20"/>
  <c r="C20"/>
  <c r="E19"/>
  <c r="D19"/>
  <c r="C19"/>
  <c r="H5"/>
  <c r="E41"/>
  <c r="D41"/>
  <c r="C41"/>
  <c r="H42"/>
  <c r="G42"/>
  <c r="H6"/>
  <c r="H7"/>
  <c r="H8"/>
  <c r="H9"/>
  <c r="H10"/>
  <c r="H11"/>
  <c r="H12"/>
  <c r="H13"/>
  <c r="H14"/>
  <c r="H15"/>
  <c r="H16"/>
  <c r="G6"/>
  <c r="G7"/>
  <c r="G9"/>
  <c r="G10"/>
  <c r="G11"/>
  <c r="G12"/>
  <c r="G13"/>
  <c r="G14"/>
  <c r="G15"/>
  <c r="D4"/>
  <c r="C4"/>
  <c r="F19" l="1"/>
  <c r="F20"/>
  <c r="F4"/>
  <c r="F41"/>
  <c r="H4"/>
  <c r="G5"/>
  <c r="H19"/>
  <c r="G4"/>
  <c r="G19"/>
  <c r="H23"/>
  <c r="H24"/>
  <c r="H26"/>
  <c r="H28"/>
  <c r="H29"/>
  <c r="H31"/>
  <c r="H32"/>
  <c r="H33"/>
  <c r="H34"/>
  <c r="H35"/>
  <c r="H36"/>
  <c r="H37"/>
  <c r="H38"/>
  <c r="H39"/>
  <c r="H22"/>
  <c r="C40" l="1"/>
  <c r="G22"/>
  <c r="G24"/>
  <c r="G28"/>
  <c r="G31"/>
  <c r="G32"/>
  <c r="G34"/>
  <c r="G35"/>
  <c r="G37"/>
  <c r="G38"/>
  <c r="G41" l="1"/>
  <c r="H41"/>
  <c r="C46"/>
  <c r="H20" l="1"/>
  <c r="D40" l="1"/>
  <c r="D46" s="1"/>
  <c r="G20"/>
  <c r="E40"/>
  <c r="H40" l="1"/>
  <c r="E46"/>
  <c r="F40"/>
  <c r="G40"/>
  <c r="F46" l="1"/>
  <c r="G46"/>
  <c r="H46"/>
</calcChain>
</file>

<file path=xl/sharedStrings.xml><?xml version="1.0" encoding="utf-8"?>
<sst xmlns="http://schemas.openxmlformats.org/spreadsheetml/2006/main" count="61" uniqueCount="61">
  <si>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</si>
  <si>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</si>
  <si>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</si>
  <si>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</si>
  <si>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</si>
  <si>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</si>
  <si>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</si>
  <si>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</si>
  <si>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</si>
  <si>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</si>
  <si>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</si>
  <si>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</si>
  <si>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</si>
  <si>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</si>
  <si>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</si>
  <si>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</si>
  <si>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</si>
  <si>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</si>
  <si>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</si>
  <si>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</si>
  <si>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</si>
  <si>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</si>
  <si>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</si>
  <si>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</si>
  <si>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</si>
  <si>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</si>
  <si>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</si>
  <si>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</si>
  <si>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</si>
  <si>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</si>
  <si>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</si>
  <si>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</si>
  <si>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</si>
  <si>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</si>
  <si>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</si>
  <si>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</si>
  <si>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</si>
  <si>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</si>
  <si>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</si>
  <si>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</si>
  <si>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</si>
  <si>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Наменование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</si>
  <si>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</si>
  <si>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</si>
  <si>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</si>
  <si>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плата за право заключения договора на установку и экспл. рекл. конст</t>
  </si>
  <si>
    <t>Всего доходов</t>
  </si>
  <si>
    <t>План на   2017 год</t>
  </si>
  <si>
    <t>% исполнения плана на    2017 год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</si>
  <si>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</si>
  <si>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Исполнение доходной части бюджета города Ставрополя за январь - октябрь 2017 года</t>
  </si>
  <si>
    <t>План на            январь - октябрь        2017 года</t>
  </si>
  <si>
    <t>за выдачу разрешения на перевозку грузов</t>
  </si>
  <si>
    <t>Исполняющий обязанности</t>
  </si>
  <si>
    <t>заместителя главы администрации города Ставрополя,</t>
  </si>
  <si>
    <t xml:space="preserve">руководителя комитета финансов и бюджета                </t>
  </si>
  <si>
    <t>администраци города Ставрополя, заместитель</t>
  </si>
  <si>
    <t>Т.Я. Гордиенко</t>
  </si>
  <si>
    <t xml:space="preserve">Факт за       январь - октябрь        2017 года </t>
  </si>
  <si>
    <t>% исполнения плана за       январь - октябрь     2017 года</t>
  </si>
  <si>
    <t>руководителя комитета финансов и бюджета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</si>
</sst>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64" fontId="1" fillId="0" borderId="14" xfId="0" applyNumberFormat="1" applyFont="1" applyFill="1" applyBorder="1"/>
    <xf numFmtId="164" fontId="5" fillId="0" borderId="14" xfId="0" applyNumberFormat="1" applyFont="1" applyFill="1" applyBorder="1"/>
    <xf numFmtId="164" fontId="2" fillId="0" borderId="14" xfId="0" applyNumberFormat="1" applyFont="1" applyFill="1" applyBorder="1"/>
    <xf numFmtId="0" fontId="1" fillId="0" borderId="8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5" xfId="0" applyNumberFormat="1" applyFont="1" applyFill="1" applyBorder="1"/>
    <xf numFmtId="164" fontId="2" fillId="0" borderId="16" xfId="0" applyNumberFormat="1" applyFont="1" applyFill="1" applyBorder="1"/>
    <xf numFmtId="165" fontId="2" fillId="0" borderId="1" xfId="0" applyNumberFormat="1" applyFont="1" applyFill="1" applyBorder="1"/>
    <xf numFmtId="165" fontId="2" fillId="0" borderId="17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5" fillId="0" borderId="10" xfId="0" applyNumberFormat="1" applyFont="1" applyFill="1" applyBorder="1"/>
    <xf numFmtId="14" fontId="1" fillId="0" borderId="18" xfId="0" applyNumberFormat="1" applyFont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1" fillId="0" borderId="14" xfId="0" applyNumberFormat="1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horizontal="right"/>
    </xf>
    <xf numFmtId="3" fontId="1" fillId="0" borderId="1" xfId="0" applyNumberFormat="1" applyFont="1" applyFill="1" applyBorder="1"/>
    <xf numFmtId="3" fontId="5" fillId="0" borderId="1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Ivannikova/Documents/DOCUMENTS/&#1057;&#1085;&#1077;&#1078;&#1072;&#1085;&#1072;/&#1048;&#1089;&#1087;&#1086;&#1083;&#1085;&#1077;&#1085;&#1080;&#1077;%20&#1073;&#1102;&#1076;&#1078;&#1077;&#1090;&#1072;%20&#1084;&#1086;&#1085;&#1080;&#1090;&#1086;&#1088;&#1080;&#1085;&#1075;/2017%20&#1075;&#1086;&#1076;/&#1048;&#1089;&#1087;&#1086;&#1083;&#1085;&#1077;&#1085;&#1080;&#1077;%20&#1073;&#1102;&#1076;&#1078;&#1077;&#1090;&#1072;%2029%2009%202017%20&#1089;&#1086;%20&#1089;&#1088;&#1077;&#1076;&#1089;&#1090;%20&#1074;%20&#1087;&#1091;&#1090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2 мес"/>
      <sheetName val="февр"/>
      <sheetName val="полугодие"/>
      <sheetName val="7 мес"/>
      <sheetName val="июль"/>
      <sheetName val="8 мес"/>
      <sheetName val="август"/>
      <sheetName val="январь"/>
      <sheetName val="2 месяца"/>
      <sheetName val="февраль"/>
      <sheetName val="1 квартал"/>
      <sheetName val="март"/>
      <sheetName val="4 мес"/>
      <sheetName val="апрель"/>
      <sheetName val="5 мес"/>
      <sheetName val="май"/>
      <sheetName val="6 мес"/>
      <sheetName val="июнь"/>
      <sheetName val="7 мес 2017"/>
      <sheetName val="июль 2017"/>
      <sheetName val="8 мес 2017"/>
      <sheetName val="август 2017"/>
      <sheetName val="9 мес 207"/>
      <sheetName val="сентябрь 2017"/>
      <sheetName val="день"/>
      <sheetName val="день ко дню"/>
      <sheetName val="динамика в еженед"/>
      <sheetName val="Вып влана в еженед нов"/>
      <sheetName val="диаграмма"/>
      <sheetName val="диаграмма (вып)"/>
      <sheetName val="диаграмма (вып апрел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D8">
            <v>1044.93</v>
          </cell>
        </row>
        <row r="26">
          <cell r="D26">
            <v>4881.93</v>
          </cell>
        </row>
      </sheetData>
      <sheetData sheetId="20" refreshError="1"/>
      <sheetData sheetId="21" refreshError="1">
        <row r="5">
          <cell r="E5">
            <v>861989.2</v>
          </cell>
        </row>
        <row r="26">
          <cell r="E26">
            <v>1350</v>
          </cell>
        </row>
      </sheetData>
      <sheetData sheetId="22" refreshError="1">
        <row r="8">
          <cell r="D8">
            <v>39.07</v>
          </cell>
        </row>
        <row r="26">
          <cell r="D26">
            <v>600</v>
          </cell>
        </row>
      </sheetData>
      <sheetData sheetId="23" refreshError="1"/>
      <sheetData sheetId="24" refreshError="1">
        <row r="5">
          <cell r="E5">
            <v>123520</v>
          </cell>
        </row>
        <row r="26">
          <cell r="E26">
            <v>0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O55"/>
  <sheetViews>
    <sheetView tabSelected="1" topLeftCell="A36" workbookViewId="0">
      <selection activeCell="A48" sqref="A48:B53"/>
    </sheetView>
  </sheetViews>
  <sheetFormatPr defaultColWidth="9.140625" defaultRowHeight="12.75"/>
  <cols>
    <col min="1" max="1" width="4.28515625" style="7" customWidth="1"/>
    <col min="2" max="2" width="57" style="5" customWidth="1"/>
    <col min="3" max="5" width="10.7109375" style="8" customWidth="1"/>
    <col min="6" max="6" width="10.140625" style="8" customWidth="1"/>
    <col min="7" max="7" width="10.42578125" style="8" customWidth="1"/>
    <col min="8" max="8" width="9.7109375" style="8" customWidth="1"/>
    <col min="9" max="16384" width="9.140625" style="8"/>
  </cols>
  <sheetData>
    <row r="1" spans="1:223">
      <c r="B1" s="52" t="s">
        <v>50</v>
      </c>
      <c r="C1" s="52"/>
      <c r="D1" s="52"/>
      <c r="E1" s="52"/>
      <c r="F1" s="52"/>
      <c r="G1" s="52"/>
      <c r="H1" s="52"/>
    </row>
    <row r="2" spans="1:223" ht="13.5" thickBot="1">
      <c r="H2" s="8" t="s">
        <v>31</v>
      </c>
    </row>
    <row r="3" spans="1:223" ht="83.45" customHeight="1">
      <c r="A3" s="38" t="s">
        <v>40</v>
      </c>
      <c r="B3" s="35" t="s">
        <v>41</v>
      </c>
      <c r="C3" s="23" t="s">
        <v>47</v>
      </c>
      <c r="D3" s="13" t="s">
        <v>51</v>
      </c>
      <c r="E3" s="47" t="s">
        <v>58</v>
      </c>
      <c r="F3" s="40" t="s">
        <v>12</v>
      </c>
      <c r="G3" s="23" t="s">
        <v>59</v>
      </c>
      <c r="H3" s="41" t="s">
        <v>48</v>
      </c>
    </row>
    <row r="4" spans="1:223" s="3" customFormat="1">
      <c r="A4" s="16"/>
      <c r="B4" s="11" t="s">
        <v>7</v>
      </c>
      <c r="C4" s="24">
        <f>C5+C6+C7+C8+C9+C10+C11+C14+C18</f>
        <v>2698970</v>
      </c>
      <c r="D4" s="24">
        <f t="shared" ref="D4" si="0">D5+D6+D7+D8+D9+D10+D11+D14+D18</f>
        <v>2082321</v>
      </c>
      <c r="E4" s="24">
        <f>E5+E6+E7+E8+E9+E10+E11+E14+E18</f>
        <v>2103855</v>
      </c>
      <c r="F4" s="24">
        <f>E4-D4</f>
        <v>21534</v>
      </c>
      <c r="G4" s="33">
        <f>E4/D4*100</f>
        <v>101.03413450663948</v>
      </c>
      <c r="H4" s="34">
        <f>E4/C4*100</f>
        <v>77.950292148486284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</row>
    <row r="5" spans="1:223">
      <c r="A5" s="14">
        <v>1</v>
      </c>
      <c r="B5" s="1" t="s">
        <v>0</v>
      </c>
      <c r="C5" s="25">
        <v>1474081</v>
      </c>
      <c r="D5" s="45">
        <v>1097899</v>
      </c>
      <c r="E5" s="45">
        <v>1133590</v>
      </c>
      <c r="F5" s="25">
        <f t="shared" ref="F5:F46" si="1">E5-D5</f>
        <v>35691</v>
      </c>
      <c r="G5" s="20">
        <f>E5/D5*100</f>
        <v>103.2508454785003</v>
      </c>
      <c r="H5" s="30">
        <f>E5/C5*100</f>
        <v>76.901472849863751</v>
      </c>
    </row>
    <row r="6" spans="1:223">
      <c r="A6" s="14">
        <v>2</v>
      </c>
      <c r="B6" s="1" t="s">
        <v>32</v>
      </c>
      <c r="C6" s="25">
        <v>19989</v>
      </c>
      <c r="D6" s="45">
        <v>17363</v>
      </c>
      <c r="E6" s="45">
        <v>15053</v>
      </c>
      <c r="F6" s="25">
        <f t="shared" si="1"/>
        <v>-2310</v>
      </c>
      <c r="G6" s="20">
        <f t="shared" ref="G6:G16" si="2">E6/D6*100</f>
        <v>86.69584749179289</v>
      </c>
      <c r="H6" s="30">
        <f t="shared" ref="H6:H16" si="3">E6/C6*100</f>
        <v>75.306418530191607</v>
      </c>
    </row>
    <row r="7" spans="1:223" ht="13.15" customHeight="1">
      <c r="A7" s="36">
        <v>3</v>
      </c>
      <c r="B7" s="1" t="s">
        <v>5</v>
      </c>
      <c r="C7" s="25">
        <v>426000</v>
      </c>
      <c r="D7" s="45">
        <v>401710</v>
      </c>
      <c r="E7" s="45">
        <v>378863</v>
      </c>
      <c r="F7" s="25">
        <f t="shared" si="1"/>
        <v>-22847</v>
      </c>
      <c r="G7" s="20">
        <f t="shared" si="2"/>
        <v>94.312563789798602</v>
      </c>
      <c r="H7" s="30">
        <f t="shared" si="3"/>
        <v>88.934976525821597</v>
      </c>
    </row>
    <row r="8" spans="1:223">
      <c r="A8" s="36">
        <v>4</v>
      </c>
      <c r="B8" s="1" t="s">
        <v>6</v>
      </c>
      <c r="C8" s="25">
        <v>1686</v>
      </c>
      <c r="D8" s="45">
        <v>1670</v>
      </c>
      <c r="E8" s="45">
        <v>2311</v>
      </c>
      <c r="F8" s="25">
        <f t="shared" si="1"/>
        <v>641</v>
      </c>
      <c r="G8" s="20">
        <f t="shared" si="2"/>
        <v>138.38323353293413</v>
      </c>
      <c r="H8" s="30">
        <f t="shared" si="3"/>
        <v>137.06998813760381</v>
      </c>
    </row>
    <row r="9" spans="1:223" ht="12.75" customHeight="1">
      <c r="A9" s="36">
        <v>5</v>
      </c>
      <c r="B9" s="1" t="s">
        <v>22</v>
      </c>
      <c r="C9" s="25">
        <v>22500</v>
      </c>
      <c r="D9" s="45">
        <v>17120</v>
      </c>
      <c r="E9" s="45">
        <v>18667</v>
      </c>
      <c r="F9" s="25">
        <f t="shared" si="1"/>
        <v>1547</v>
      </c>
      <c r="G9" s="20">
        <f t="shared" si="2"/>
        <v>109.03621495327103</v>
      </c>
      <c r="H9" s="30">
        <f t="shared" si="3"/>
        <v>82.964444444444439</v>
      </c>
    </row>
    <row r="10" spans="1:223">
      <c r="A10" s="36">
        <v>6</v>
      </c>
      <c r="B10" s="1" t="s">
        <v>1</v>
      </c>
      <c r="C10" s="25">
        <v>157315</v>
      </c>
      <c r="D10" s="45">
        <v>62179</v>
      </c>
      <c r="E10" s="45">
        <v>70892</v>
      </c>
      <c r="F10" s="25">
        <f t="shared" si="1"/>
        <v>8713</v>
      </c>
      <c r="G10" s="20">
        <f t="shared" si="2"/>
        <v>114.01276958458644</v>
      </c>
      <c r="H10" s="30">
        <f t="shared" si="3"/>
        <v>45.063725645996882</v>
      </c>
    </row>
    <row r="11" spans="1:223">
      <c r="A11" s="57">
        <v>7</v>
      </c>
      <c r="B11" s="1" t="s">
        <v>15</v>
      </c>
      <c r="C11" s="25">
        <v>495639</v>
      </c>
      <c r="D11" s="45">
        <v>404670</v>
      </c>
      <c r="E11" s="45">
        <v>415641</v>
      </c>
      <c r="F11" s="25">
        <f t="shared" si="1"/>
        <v>10971</v>
      </c>
      <c r="G11" s="20">
        <f t="shared" si="2"/>
        <v>102.71109793164801</v>
      </c>
      <c r="H11" s="30">
        <f t="shared" si="3"/>
        <v>83.859623637365104</v>
      </c>
    </row>
    <row r="12" spans="1:223" s="10" customFormat="1">
      <c r="A12" s="60"/>
      <c r="B12" s="18" t="s">
        <v>36</v>
      </c>
      <c r="C12" s="26">
        <v>370839</v>
      </c>
      <c r="D12" s="46">
        <v>342520</v>
      </c>
      <c r="E12" s="46">
        <v>354737</v>
      </c>
      <c r="F12" s="26">
        <f t="shared" si="1"/>
        <v>12217</v>
      </c>
      <c r="G12" s="21">
        <f t="shared" si="2"/>
        <v>103.56679901903539</v>
      </c>
      <c r="H12" s="39">
        <f t="shared" si="3"/>
        <v>95.657953990815429</v>
      </c>
    </row>
    <row r="13" spans="1:223" s="10" customFormat="1">
      <c r="A13" s="61"/>
      <c r="B13" s="18" t="s">
        <v>35</v>
      </c>
      <c r="C13" s="26">
        <v>124800</v>
      </c>
      <c r="D13" s="46">
        <v>62150</v>
      </c>
      <c r="E13" s="46">
        <v>60904</v>
      </c>
      <c r="F13" s="26">
        <f t="shared" si="1"/>
        <v>-1246</v>
      </c>
      <c r="G13" s="21">
        <f t="shared" si="2"/>
        <v>97.995172968624303</v>
      </c>
      <c r="H13" s="39">
        <f t="shared" si="3"/>
        <v>48.801282051282051</v>
      </c>
    </row>
    <row r="14" spans="1:223">
      <c r="A14" s="57">
        <v>8</v>
      </c>
      <c r="B14" s="1" t="s">
        <v>16</v>
      </c>
      <c r="C14" s="25">
        <v>101760</v>
      </c>
      <c r="D14" s="45">
        <v>79710</v>
      </c>
      <c r="E14" s="45">
        <v>68785</v>
      </c>
      <c r="F14" s="25">
        <f t="shared" si="1"/>
        <v>-10925</v>
      </c>
      <c r="G14" s="20">
        <f t="shared" si="2"/>
        <v>86.294065989210893</v>
      </c>
      <c r="H14" s="30">
        <f t="shared" si="3"/>
        <v>67.59532232704403</v>
      </c>
    </row>
    <row r="15" spans="1:223">
      <c r="A15" s="58"/>
      <c r="B15" s="18" t="s">
        <v>28</v>
      </c>
      <c r="C15" s="26">
        <v>99500</v>
      </c>
      <c r="D15" s="46">
        <v>77550</v>
      </c>
      <c r="E15" s="46">
        <v>68593</v>
      </c>
      <c r="F15" s="26">
        <f t="shared" si="1"/>
        <v>-8957</v>
      </c>
      <c r="G15" s="21">
        <f t="shared" si="2"/>
        <v>88.450032237266285</v>
      </c>
      <c r="H15" s="39">
        <f t="shared" si="3"/>
        <v>68.937688442211055</v>
      </c>
    </row>
    <row r="16" spans="1:223">
      <c r="A16" s="58"/>
      <c r="B16" s="18" t="s">
        <v>29</v>
      </c>
      <c r="C16" s="26">
        <v>2260</v>
      </c>
      <c r="D16" s="46">
        <v>2160</v>
      </c>
      <c r="E16" s="46">
        <v>190</v>
      </c>
      <c r="F16" s="26">
        <f t="shared" si="1"/>
        <v>-1970</v>
      </c>
      <c r="G16" s="21">
        <f t="shared" si="2"/>
        <v>8.7962962962962958</v>
      </c>
      <c r="H16" s="39">
        <f t="shared" si="3"/>
        <v>8.4070796460176993</v>
      </c>
    </row>
    <row r="17" spans="1:223">
      <c r="A17" s="59"/>
      <c r="B17" s="18" t="s">
        <v>52</v>
      </c>
      <c r="C17" s="26">
        <v>0</v>
      </c>
      <c r="D17" s="46">
        <v>0</v>
      </c>
      <c r="E17" s="46">
        <v>2</v>
      </c>
      <c r="F17" s="26">
        <f t="shared" si="1"/>
        <v>2</v>
      </c>
      <c r="G17" s="21">
        <v>0</v>
      </c>
      <c r="H17" s="39">
        <v>0</v>
      </c>
    </row>
    <row r="18" spans="1:223" ht="25.5">
      <c r="A18" s="36">
        <v>9</v>
      </c>
      <c r="B18" s="1" t="s">
        <v>19</v>
      </c>
      <c r="C18" s="25">
        <v>0</v>
      </c>
      <c r="D18" s="45">
        <v>0</v>
      </c>
      <c r="E18" s="45">
        <v>53</v>
      </c>
      <c r="F18" s="25">
        <f t="shared" si="1"/>
        <v>53</v>
      </c>
      <c r="G18" s="20">
        <v>0</v>
      </c>
      <c r="H18" s="30">
        <v>0</v>
      </c>
    </row>
    <row r="19" spans="1:223" s="3" customFormat="1">
      <c r="A19" s="17"/>
      <c r="B19" s="6" t="s">
        <v>8</v>
      </c>
      <c r="C19" s="27">
        <f>C21+C22+C23+C24+C25+C26+C28+C32+C33+C34+C35+C36+C37+C39</f>
        <v>910041</v>
      </c>
      <c r="D19" s="27">
        <f>D21+D22+D23+D24+D25+D26+D28+D32+D33+D34+D35+D36+D37+D39</f>
        <v>640968</v>
      </c>
      <c r="E19" s="27">
        <f>E21+E22+E23+E24+E25+E26+E28+E32+E33+E34+E35+E36+E37+E39</f>
        <v>633200</v>
      </c>
      <c r="F19" s="27">
        <f t="shared" si="1"/>
        <v>-7768</v>
      </c>
      <c r="G19" s="22">
        <f>E19/D19*100</f>
        <v>98.788083024425561</v>
      </c>
      <c r="H19" s="29">
        <f t="shared" ref="H19:H46" si="4">E19/C19*100</f>
        <v>69.579282691658946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</row>
    <row r="20" spans="1:223" s="3" customFormat="1" ht="24.75" customHeight="1">
      <c r="A20" s="17"/>
      <c r="B20" s="6" t="s">
        <v>21</v>
      </c>
      <c r="C20" s="27">
        <f>C21+C22+C23+C24+C25+C26+C28+C32+C34+C35+C36+C37+C39</f>
        <v>897894</v>
      </c>
      <c r="D20" s="27">
        <f>D21+D22+D23+D24+D25+D26+D28+D32+D34+D35+D36+D37+D39</f>
        <v>631327</v>
      </c>
      <c r="E20" s="27">
        <f>E21+E22+E23+E24+E25+E26+E28+E32+E34+E35+E36+E37+E39</f>
        <v>620633</v>
      </c>
      <c r="F20" s="27">
        <f t="shared" si="1"/>
        <v>-10694</v>
      </c>
      <c r="G20" s="22">
        <f>E20/D20*100</f>
        <v>98.30610761142799</v>
      </c>
      <c r="H20" s="29">
        <f t="shared" si="4"/>
        <v>69.120965280979718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</row>
    <row r="21" spans="1:223" ht="42" customHeight="1">
      <c r="A21" s="36">
        <v>10</v>
      </c>
      <c r="B21" s="1" t="s">
        <v>10</v>
      </c>
      <c r="C21" s="25">
        <v>2605</v>
      </c>
      <c r="D21" s="45">
        <v>2605</v>
      </c>
      <c r="E21" s="45">
        <v>2850</v>
      </c>
      <c r="F21" s="25">
        <f>E21-D21</f>
        <v>245</v>
      </c>
      <c r="G21" s="20">
        <f>E21/D21*100</f>
        <v>109.40499040307101</v>
      </c>
      <c r="H21" s="30">
        <f t="shared" si="4"/>
        <v>109.40499040307101</v>
      </c>
    </row>
    <row r="22" spans="1:223" ht="66" customHeight="1">
      <c r="A22" s="36">
        <v>11</v>
      </c>
      <c r="B22" s="1" t="s">
        <v>37</v>
      </c>
      <c r="C22" s="25">
        <v>424424</v>
      </c>
      <c r="D22" s="45">
        <v>328218</v>
      </c>
      <c r="E22" s="45">
        <v>321529</v>
      </c>
      <c r="F22" s="25">
        <f t="shared" ref="F22:F39" si="5">E22-D22</f>
        <v>-6689</v>
      </c>
      <c r="G22" s="20">
        <f t="shared" ref="G22:G39" si="6">E22/D22*100</f>
        <v>97.962025239322642</v>
      </c>
      <c r="H22" s="30">
        <f>E22/C22*100</f>
        <v>75.756554765988724</v>
      </c>
    </row>
    <row r="23" spans="1:223" ht="63.6" customHeight="1">
      <c r="A23" s="15" t="s">
        <v>24</v>
      </c>
      <c r="B23" s="2" t="s">
        <v>49</v>
      </c>
      <c r="C23" s="25">
        <v>36280</v>
      </c>
      <c r="D23" s="45">
        <v>30460</v>
      </c>
      <c r="E23" s="45">
        <v>40089</v>
      </c>
      <c r="F23" s="25">
        <f t="shared" si="5"/>
        <v>9629</v>
      </c>
      <c r="G23" s="20">
        <f t="shared" si="6"/>
        <v>131.61195009848981</v>
      </c>
      <c r="H23" s="30">
        <f t="shared" ref="H23:H39" si="7">E23/C23*100</f>
        <v>110.49889746416758</v>
      </c>
    </row>
    <row r="24" spans="1:223" ht="52.15" customHeight="1">
      <c r="A24" s="37">
        <v>13</v>
      </c>
      <c r="B24" s="1" t="s">
        <v>38</v>
      </c>
      <c r="C24" s="25">
        <v>49314</v>
      </c>
      <c r="D24" s="45">
        <v>41455</v>
      </c>
      <c r="E24" s="45">
        <v>37603</v>
      </c>
      <c r="F24" s="25">
        <f t="shared" si="5"/>
        <v>-3852</v>
      </c>
      <c r="G24" s="20">
        <f t="shared" si="6"/>
        <v>90.70799662284405</v>
      </c>
      <c r="H24" s="30">
        <f t="shared" si="7"/>
        <v>76.252179908342455</v>
      </c>
    </row>
    <row r="25" spans="1:223" ht="25.5">
      <c r="A25" s="36">
        <v>14</v>
      </c>
      <c r="B25" s="1" t="s">
        <v>33</v>
      </c>
      <c r="C25" s="25">
        <v>11576</v>
      </c>
      <c r="D25" s="45">
        <v>9706</v>
      </c>
      <c r="E25" s="45">
        <v>9815</v>
      </c>
      <c r="F25" s="25">
        <f t="shared" si="5"/>
        <v>109</v>
      </c>
      <c r="G25" s="20">
        <f t="shared" si="6"/>
        <v>101.12301669070678</v>
      </c>
      <c r="H25" s="30">
        <f t="shared" si="7"/>
        <v>84.787491361437461</v>
      </c>
    </row>
    <row r="26" spans="1:223" ht="40.15" customHeight="1">
      <c r="A26" s="57">
        <v>15</v>
      </c>
      <c r="B26" s="1" t="s">
        <v>11</v>
      </c>
      <c r="C26" s="25">
        <v>9092</v>
      </c>
      <c r="D26" s="45">
        <v>9000</v>
      </c>
      <c r="E26" s="45">
        <v>9577</v>
      </c>
      <c r="F26" s="25">
        <f t="shared" si="5"/>
        <v>577</v>
      </c>
      <c r="G26" s="20">
        <f t="shared" si="6"/>
        <v>106.4111111111111</v>
      </c>
      <c r="H26" s="30">
        <f t="shared" si="7"/>
        <v>105.33435987681479</v>
      </c>
    </row>
    <row r="27" spans="1:223" hidden="1">
      <c r="A27" s="61"/>
      <c r="B27" s="19" t="s">
        <v>25</v>
      </c>
      <c r="C27" s="26">
        <v>0</v>
      </c>
      <c r="D27" s="45">
        <f>'[1]7 мес 2017'!D26+'[1]август 2017'!D26</f>
        <v>5481.93</v>
      </c>
      <c r="E27" s="45">
        <f>'[1]8 мес 2017'!E26+'[1]сентябрь 2017'!E26</f>
        <v>1350</v>
      </c>
      <c r="F27" s="26">
        <f t="shared" si="5"/>
        <v>-4131.93</v>
      </c>
      <c r="G27" s="20">
        <f t="shared" si="6"/>
        <v>24.626363342837283</v>
      </c>
      <c r="H27" s="39">
        <v>0</v>
      </c>
    </row>
    <row r="28" spans="1:223" ht="25.5" customHeight="1">
      <c r="A28" s="57">
        <v>16</v>
      </c>
      <c r="B28" s="1" t="s">
        <v>20</v>
      </c>
      <c r="C28" s="25">
        <v>14115</v>
      </c>
      <c r="D28" s="45">
        <v>10445</v>
      </c>
      <c r="E28" s="45">
        <v>2332</v>
      </c>
      <c r="F28" s="25">
        <f t="shared" si="5"/>
        <v>-8113</v>
      </c>
      <c r="G28" s="20">
        <f t="shared" si="6"/>
        <v>22.326471996170415</v>
      </c>
      <c r="H28" s="30">
        <f t="shared" si="7"/>
        <v>16.521431101664895</v>
      </c>
    </row>
    <row r="29" spans="1:223" ht="13.5" customHeight="1">
      <c r="A29" s="58"/>
      <c r="B29" s="18" t="s">
        <v>26</v>
      </c>
      <c r="C29" s="26">
        <v>9725</v>
      </c>
      <c r="D29" s="26">
        <v>7564</v>
      </c>
      <c r="E29" s="26">
        <v>7</v>
      </c>
      <c r="F29" s="26">
        <f t="shared" si="5"/>
        <v>-7557</v>
      </c>
      <c r="G29" s="20">
        <f t="shared" si="6"/>
        <v>9.2543627710206244E-2</v>
      </c>
      <c r="H29" s="39">
        <f t="shared" si="7"/>
        <v>7.1979434447300775E-2</v>
      </c>
    </row>
    <row r="30" spans="1:223" ht="13.9" customHeight="1">
      <c r="A30" s="58"/>
      <c r="B30" s="18" t="s">
        <v>45</v>
      </c>
      <c r="C30" s="26">
        <v>1018</v>
      </c>
      <c r="D30" s="26">
        <v>1018</v>
      </c>
      <c r="E30" s="26">
        <v>550</v>
      </c>
      <c r="F30" s="26">
        <f t="shared" si="5"/>
        <v>-468</v>
      </c>
      <c r="G30" s="20">
        <f t="shared" si="6"/>
        <v>54.02750491159135</v>
      </c>
      <c r="H30" s="39">
        <f t="shared" si="7"/>
        <v>54.02750491159135</v>
      </c>
    </row>
    <row r="31" spans="1:223" ht="12.75" customHeight="1">
      <c r="A31" s="59"/>
      <c r="B31" s="18" t="s">
        <v>27</v>
      </c>
      <c r="C31" s="26">
        <v>3372</v>
      </c>
      <c r="D31" s="26">
        <v>1863</v>
      </c>
      <c r="E31" s="26">
        <v>1775</v>
      </c>
      <c r="F31" s="26">
        <f t="shared" si="5"/>
        <v>-88</v>
      </c>
      <c r="G31" s="21">
        <f t="shared" si="6"/>
        <v>95.276435856146009</v>
      </c>
      <c r="H31" s="39">
        <f t="shared" si="7"/>
        <v>52.63938315539739</v>
      </c>
    </row>
    <row r="32" spans="1:223" ht="15" customHeight="1">
      <c r="A32" s="36">
        <v>17</v>
      </c>
      <c r="B32" s="1" t="s">
        <v>23</v>
      </c>
      <c r="C32" s="25">
        <v>13110</v>
      </c>
      <c r="D32" s="45">
        <v>12768</v>
      </c>
      <c r="E32" s="45">
        <v>7135</v>
      </c>
      <c r="F32" s="25">
        <f t="shared" si="5"/>
        <v>-5633</v>
      </c>
      <c r="G32" s="20">
        <f t="shared" si="6"/>
        <v>55.881892230576447</v>
      </c>
      <c r="H32" s="30">
        <f t="shared" si="7"/>
        <v>54.424103737604881</v>
      </c>
    </row>
    <row r="33" spans="1:223" ht="25.5">
      <c r="A33" s="36">
        <v>18</v>
      </c>
      <c r="B33" s="1" t="s">
        <v>14</v>
      </c>
      <c r="C33" s="25">
        <v>12147</v>
      </c>
      <c r="D33" s="45">
        <v>9641</v>
      </c>
      <c r="E33" s="45">
        <v>12567</v>
      </c>
      <c r="F33" s="25">
        <f t="shared" si="5"/>
        <v>2926</v>
      </c>
      <c r="G33" s="20">
        <f t="shared" si="6"/>
        <v>130.34954880199149</v>
      </c>
      <c r="H33" s="30">
        <f t="shared" si="7"/>
        <v>103.45764386268215</v>
      </c>
    </row>
    <row r="34" spans="1:223" ht="65.45" customHeight="1">
      <c r="A34" s="36">
        <v>19</v>
      </c>
      <c r="B34" s="1" t="s">
        <v>34</v>
      </c>
      <c r="C34" s="25">
        <v>131369</v>
      </c>
      <c r="D34" s="45">
        <v>55536</v>
      </c>
      <c r="E34" s="45">
        <v>11652</v>
      </c>
      <c r="F34" s="25">
        <f t="shared" si="5"/>
        <v>-43884</v>
      </c>
      <c r="G34" s="20">
        <f t="shared" si="6"/>
        <v>20.980985306828003</v>
      </c>
      <c r="H34" s="30">
        <f t="shared" si="7"/>
        <v>8.8696724493602002</v>
      </c>
    </row>
    <row r="35" spans="1:223" ht="26.25" customHeight="1">
      <c r="A35" s="36">
        <v>20</v>
      </c>
      <c r="B35" s="1" t="s">
        <v>42</v>
      </c>
      <c r="C35" s="25">
        <v>103906</v>
      </c>
      <c r="D35" s="45">
        <v>43700</v>
      </c>
      <c r="E35" s="45">
        <v>75941</v>
      </c>
      <c r="F35" s="25">
        <f t="shared" si="5"/>
        <v>32241</v>
      </c>
      <c r="G35" s="20">
        <f t="shared" si="6"/>
        <v>173.77803203661327</v>
      </c>
      <c r="H35" s="30">
        <f t="shared" si="7"/>
        <v>73.086251034588955</v>
      </c>
    </row>
    <row r="36" spans="1:223">
      <c r="A36" s="36">
        <v>21</v>
      </c>
      <c r="B36" s="1" t="s">
        <v>2</v>
      </c>
      <c r="C36" s="25">
        <v>5800</v>
      </c>
      <c r="D36" s="45">
        <v>5179</v>
      </c>
      <c r="E36" s="45">
        <v>5140</v>
      </c>
      <c r="F36" s="25">
        <f t="shared" si="5"/>
        <v>-39</v>
      </c>
      <c r="G36" s="20">
        <f t="shared" si="6"/>
        <v>99.246958872369191</v>
      </c>
      <c r="H36" s="30">
        <f t="shared" si="7"/>
        <v>88.620689655172413</v>
      </c>
    </row>
    <row r="37" spans="1:223" ht="15" customHeight="1">
      <c r="A37" s="57">
        <v>22</v>
      </c>
      <c r="B37" s="1" t="s">
        <v>17</v>
      </c>
      <c r="C37" s="25">
        <v>93890</v>
      </c>
      <c r="D37" s="45">
        <v>80277</v>
      </c>
      <c r="E37" s="45">
        <v>95320</v>
      </c>
      <c r="F37" s="25">
        <f t="shared" si="5"/>
        <v>15043</v>
      </c>
      <c r="G37" s="20">
        <f t="shared" si="6"/>
        <v>118.73886667414079</v>
      </c>
      <c r="H37" s="30">
        <f t="shared" si="7"/>
        <v>101.52305889871126</v>
      </c>
    </row>
    <row r="38" spans="1:223" ht="23.45" customHeight="1">
      <c r="A38" s="58"/>
      <c r="B38" s="18" t="s">
        <v>39</v>
      </c>
      <c r="C38" s="26">
        <v>3500</v>
      </c>
      <c r="D38" s="46">
        <v>3914</v>
      </c>
      <c r="E38" s="46">
        <v>3511</v>
      </c>
      <c r="F38" s="26">
        <f t="shared" si="5"/>
        <v>-403</v>
      </c>
      <c r="G38" s="21">
        <f t="shared" si="6"/>
        <v>89.703628002043942</v>
      </c>
      <c r="H38" s="39">
        <f t="shared" si="7"/>
        <v>100.31428571428572</v>
      </c>
    </row>
    <row r="39" spans="1:223" ht="15" customHeight="1">
      <c r="A39" s="36">
        <v>23</v>
      </c>
      <c r="B39" s="1" t="s">
        <v>3</v>
      </c>
      <c r="C39" s="25">
        <v>2413</v>
      </c>
      <c r="D39" s="45">
        <v>1978</v>
      </c>
      <c r="E39" s="45">
        <v>1650</v>
      </c>
      <c r="F39" s="25">
        <f t="shared" si="5"/>
        <v>-328</v>
      </c>
      <c r="G39" s="20">
        <f t="shared" si="6"/>
        <v>83.417593528816994</v>
      </c>
      <c r="H39" s="30">
        <f t="shared" si="7"/>
        <v>68.379610443431417</v>
      </c>
    </row>
    <row r="40" spans="1:223" s="3" customFormat="1">
      <c r="A40" s="62" t="s">
        <v>43</v>
      </c>
      <c r="B40" s="63"/>
      <c r="C40" s="27">
        <f>C4+C19</f>
        <v>3609011</v>
      </c>
      <c r="D40" s="27">
        <f>D4+D19</f>
        <v>2723289</v>
      </c>
      <c r="E40" s="27">
        <f>E4+E19</f>
        <v>2737055</v>
      </c>
      <c r="F40" s="27">
        <f t="shared" si="1"/>
        <v>13766</v>
      </c>
      <c r="G40" s="22">
        <f>E40/D40*100</f>
        <v>100.50549170506693</v>
      </c>
      <c r="H40" s="29">
        <f t="shared" si="4"/>
        <v>75.839475135986007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</row>
    <row r="41" spans="1:223" s="9" customFormat="1">
      <c r="A41" s="53">
        <v>24</v>
      </c>
      <c r="B41" s="12" t="s">
        <v>4</v>
      </c>
      <c r="C41" s="27">
        <f>C42+C43+C44+C45</f>
        <v>5624996</v>
      </c>
      <c r="D41" s="27">
        <f>D42+D43+D44+D45</f>
        <v>4492200</v>
      </c>
      <c r="E41" s="27">
        <f>E42+E43+E44+E45</f>
        <v>4496518</v>
      </c>
      <c r="F41" s="27">
        <f t="shared" si="1"/>
        <v>4318</v>
      </c>
      <c r="G41" s="22">
        <f>E41/D41*100</f>
        <v>100.09612216731223</v>
      </c>
      <c r="H41" s="29">
        <f t="shared" si="4"/>
        <v>79.938154622687733</v>
      </c>
    </row>
    <row r="42" spans="1:223" ht="24.75" customHeight="1">
      <c r="A42" s="53"/>
      <c r="B42" s="1" t="s">
        <v>44</v>
      </c>
      <c r="C42" s="25">
        <v>5635052</v>
      </c>
      <c r="D42" s="25">
        <v>4502284</v>
      </c>
      <c r="E42" s="25">
        <v>4502284</v>
      </c>
      <c r="F42" s="25">
        <f t="shared" si="1"/>
        <v>0</v>
      </c>
      <c r="G42" s="20">
        <f t="shared" ref="G42:G46" si="8">E42/D42*100</f>
        <v>100</v>
      </c>
      <c r="H42" s="30">
        <f t="shared" si="4"/>
        <v>79.897825255206172</v>
      </c>
    </row>
    <row r="43" spans="1:223" ht="15" customHeight="1">
      <c r="A43" s="53"/>
      <c r="B43" s="4" t="s">
        <v>13</v>
      </c>
      <c r="C43" s="25">
        <v>0</v>
      </c>
      <c r="D43" s="25">
        <v>0</v>
      </c>
      <c r="E43" s="25">
        <v>0</v>
      </c>
      <c r="F43" s="25">
        <f t="shared" si="1"/>
        <v>0</v>
      </c>
      <c r="G43" s="43">
        <v>0</v>
      </c>
      <c r="H43" s="44">
        <v>0</v>
      </c>
    </row>
    <row r="44" spans="1:223" ht="38.450000000000003" customHeight="1">
      <c r="A44" s="53"/>
      <c r="B44" s="4" t="s">
        <v>30</v>
      </c>
      <c r="C44" s="25">
        <v>0</v>
      </c>
      <c r="D44" s="25">
        <v>0</v>
      </c>
      <c r="E44" s="25">
        <v>4318</v>
      </c>
      <c r="F44" s="25">
        <f t="shared" si="1"/>
        <v>4318</v>
      </c>
      <c r="G44" s="43">
        <v>0</v>
      </c>
      <c r="H44" s="44">
        <v>0</v>
      </c>
    </row>
    <row r="45" spans="1:223" ht="24" customHeight="1">
      <c r="A45" s="54"/>
      <c r="B45" s="1" t="s">
        <v>9</v>
      </c>
      <c r="C45" s="25">
        <v>-10056</v>
      </c>
      <c r="D45" s="25">
        <v>-10084</v>
      </c>
      <c r="E45" s="25">
        <v>-10084</v>
      </c>
      <c r="F45" s="25">
        <f t="shared" si="1"/>
        <v>0</v>
      </c>
      <c r="G45" s="20">
        <f t="shared" si="8"/>
        <v>100</v>
      </c>
      <c r="H45" s="30">
        <f t="shared" si="4"/>
        <v>100.27844073190136</v>
      </c>
    </row>
    <row r="46" spans="1:223" s="9" customFormat="1" ht="13.5" thickBot="1">
      <c r="A46" s="55" t="s">
        <v>46</v>
      </c>
      <c r="B46" s="56"/>
      <c r="C46" s="28">
        <f>C40+C41</f>
        <v>9234007</v>
      </c>
      <c r="D46" s="28">
        <f>D40+D41</f>
        <v>7215489</v>
      </c>
      <c r="E46" s="28">
        <f>E40+E41</f>
        <v>7233573</v>
      </c>
      <c r="F46" s="28">
        <f t="shared" si="1"/>
        <v>18084</v>
      </c>
      <c r="G46" s="31">
        <f t="shared" si="8"/>
        <v>100.25062750424816</v>
      </c>
      <c r="H46" s="32">
        <f t="shared" si="4"/>
        <v>78.336230414380239</v>
      </c>
    </row>
    <row r="47" spans="1:223">
      <c r="A47" s="48"/>
      <c r="B47" s="50"/>
    </row>
    <row r="48" spans="1:223" ht="12" customHeight="1">
      <c r="A48" s="48" t="s">
        <v>53</v>
      </c>
      <c r="B48" s="48"/>
    </row>
    <row r="49" spans="1:8" ht="12" customHeight="1">
      <c r="A49" s="48" t="s">
        <v>54</v>
      </c>
      <c r="B49" s="48"/>
    </row>
    <row r="50" spans="1:8" ht="12" customHeight="1">
      <c r="A50" s="48" t="s">
        <v>55</v>
      </c>
      <c r="B50" s="48"/>
    </row>
    <row r="51" spans="1:8" ht="12" customHeight="1">
      <c r="A51" s="48" t="s">
        <v>56</v>
      </c>
      <c r="B51" s="48"/>
    </row>
    <row r="52" spans="1:8" ht="12" customHeight="1">
      <c r="A52" s="48" t="s">
        <v>60</v>
      </c>
      <c r="B52" s="48"/>
    </row>
    <row r="53" spans="1:8" ht="12" customHeight="1">
      <c r="A53" s="48" t="s">
        <v>18</v>
      </c>
      <c r="B53" s="50"/>
      <c r="C53"/>
      <c r="D53"/>
      <c r="E53"/>
      <c r="F53" s="42"/>
      <c r="G53" s="49" t="s">
        <v>57</v>
      </c>
      <c r="H53" s="49"/>
    </row>
    <row r="54" spans="1:8">
      <c r="A54" s="48"/>
      <c r="B54" s="50"/>
    </row>
    <row r="55" spans="1:8">
      <c r="A55" s="48"/>
      <c r="B55" s="50"/>
      <c r="E55" s="51"/>
      <c r="F55" s="51"/>
    </row>
  </sheetData>
  <mergeCells count="20">
    <mergeCell ref="A55:B55"/>
    <mergeCell ref="E55:F55"/>
    <mergeCell ref="A47:B47"/>
    <mergeCell ref="A50:B50"/>
    <mergeCell ref="B1:H1"/>
    <mergeCell ref="A41:A45"/>
    <mergeCell ref="A46:B46"/>
    <mergeCell ref="A28:A31"/>
    <mergeCell ref="A11:A13"/>
    <mergeCell ref="A40:B40"/>
    <mergeCell ref="A26:A27"/>
    <mergeCell ref="A37:A38"/>
    <mergeCell ref="A49:B49"/>
    <mergeCell ref="A14:A17"/>
    <mergeCell ref="A48:B48"/>
    <mergeCell ref="A51:B51"/>
    <mergeCell ref="A52:B52"/>
    <mergeCell ref="G53:H53"/>
    <mergeCell ref="A53:B53"/>
    <mergeCell ref="A54:B54"/>
  </mergeCells>
  <pageMargins left="0.78740157480314965" right="0.39370078740157483" top="0.39370078740157483" bottom="0.39370078740157483" header="0.15748031496062992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S.Karaeva</cp:lastModifiedBy>
  <cp:lastPrinted>2017-11-13T13:09:22Z</cp:lastPrinted>
  <dcterms:created xsi:type="dcterms:W3CDTF">2002-11-26T08:28:37Z</dcterms:created>
  <dcterms:modified xsi:type="dcterms:W3CDTF">2017-11-13T13:09:26Z</dcterms:modified>
</cp:coreProperties>
</file>